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Budget" sheetId="2" state="visible" r:id="rId4"/>
    <sheet name="Debt Payoff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<sst xmlns="http://schemas.openxmlformats.org/spreadsheetml/2006/main" count="57" uniqueCount="57">
  <si>
    <t xml:space="preserve">Monthly Budget Worksheet for a $75,000 Salary</t>
  </si>
  <si>
    <t xml:space="preserve">From Moneyfy Mind. Companion to the article “Why You’re Still Broke on a $75,000 Salary — And How to Fix It”.</t>
  </si>
  <si>
    <t xml:space="preserve">How to use this workbook</t>
  </si>
  <si>
    <t xml:space="preserve">1. Yellow cells with blue text are the cells you edit. Everything else is a formula.</t>
  </si>
  <si>
    <t xml:space="preserve">2. Budget tab: enter your real monthly take-home pay (from a pay stub), then replace the example amounts with your own.</t>
  </si>
  <si>
    <t xml:space="preserve">3. After the month ends, fill in the Actual column to see where you went over or under.</t>
  </si>
  <si>
    <t xml:space="preserve">4. Debt Payoff tab: list each debt with its balance, APR, and the monthly payment you plan to make.</t>
  </si>
  <si>
    <t xml:space="preserve">5. The example values (take-home $4,735, rent $1,500, a $10,000 card at 22%) are illustrations, not advice. Overwrite them.</t>
  </si>
  <si>
    <t xml:space="preserve">Assumptions and limits</t>
  </si>
  <si>
    <t xml:space="preserve">• The $4,735 take-home figure is an estimate for a single filer in a state with no income tax, using 2026 federal rules,</t>
  </si>
  <si>
    <t xml:space="preserve">  6% 401(k) and a $150/month pre-tax health premium. Your pay will differ. Use your own pay stub.</t>
  </si>
  <si>
    <t xml:space="preserve">• Payoff months assume a fixed APR, a fixed payment, monthly compounding, no new purchases, and no fees.</t>
  </si>
  <si>
    <t xml:space="preserve">• This is a planning tool. It is not financial, tax, or legal advice.</t>
  </si>
  <si>
    <t xml:space="preserve">Sources for the article’s figures are listed at the end of the article at moneyfymind.com/blog/why-broke-on-75000-salary/</t>
  </si>
  <si>
    <t xml:space="preserve">Monthly Budget</t>
  </si>
  <si>
    <t xml:space="preserve">Monthly take-home pay ($)</t>
  </si>
  <si>
    <t xml:space="preserve">Example value. Replace with your pay stub net pay (monthly).</t>
  </si>
  <si>
    <t xml:space="preserve">Category</t>
  </si>
  <si>
    <t xml:space="preserve">Planned ($)</t>
  </si>
  <si>
    <t xml:space="preserve">Actual ($)</t>
  </si>
  <si>
    <t xml:space="preserve">Difference ($)</t>
  </si>
  <si>
    <t xml:space="preserve">Planned % of take-home</t>
  </si>
  <si>
    <t xml:space="preserve">Notes</t>
  </si>
  <si>
    <t xml:space="preserve">Rent or mortgage</t>
  </si>
  <si>
    <t xml:space="preserve">Aim for about 30% of take-home or less</t>
  </si>
  <si>
    <t xml:space="preserve">Utilities, phone, internet</t>
  </si>
  <si>
    <t xml:space="preserve">Groceries</t>
  </si>
  <si>
    <t xml:space="preserve">Transportation (payment, insurance, gas, upkeep)</t>
  </si>
  <si>
    <t xml:space="preserve">Try to keep under about 15% of take-home</t>
  </si>
  <si>
    <t xml:space="preserve">Health and medical out-of-pocket</t>
  </si>
  <si>
    <t xml:space="preserve">Premiums already come out of your paycheck</t>
  </si>
  <si>
    <t xml:space="preserve">Debt payments (beyond housing and car)</t>
  </si>
  <si>
    <t xml:space="preserve">Link to the Debt Payoff tab</t>
  </si>
  <si>
    <t xml:space="preserve">Emergency savings and goals</t>
  </si>
  <si>
    <t xml:space="preserve">Start with a $1,000 starter fund</t>
  </si>
  <si>
    <t xml:space="preserve">Personal spending and entertainment</t>
  </si>
  <si>
    <t xml:space="preserve">Eating out</t>
  </si>
  <si>
    <t xml:space="preserve">Irregular costs (gifts, travel, repairs)</t>
  </si>
  <si>
    <t xml:space="preserve">Divide yearly costs by 12 (sinking fund)</t>
  </si>
  <si>
    <t xml:space="preserve">Total</t>
  </si>
  <si>
    <t xml:space="preserve">Left over after planned spending ($)</t>
  </si>
  <si>
    <t xml:space="preserve">Should be $0 or more. If negative, trim a category before the month starts.</t>
  </si>
  <si>
    <t xml:space="preserve">Housing as % of take-home</t>
  </si>
  <si>
    <t xml:space="preserve">Transportation as % of take-home</t>
  </si>
  <si>
    <t xml:space="preserve">Debt Payoff Planner</t>
  </si>
  <si>
    <t xml:space="preserve">Assumes fixed APR, fixed monthly payment, monthly compounding, no new purchases, no fees. Row 5 is an example; overwrite it.</t>
  </si>
  <si>
    <t xml:space="preserve">Debt name</t>
  </si>
  <si>
    <t xml:space="preserve">Balance ($)</t>
  </si>
  <si>
    <t xml:space="preserve">APR (%)</t>
  </si>
  <si>
    <t xml:space="preserve">Monthly payment ($)</t>
  </si>
  <si>
    <t xml:space="preserve">Months to pay off</t>
  </si>
  <si>
    <t xml:space="preserve">Years</t>
  </si>
  <si>
    <t xml:space="preserve">Total interest ($)</t>
  </si>
  <si>
    <t xml:space="preserve">Total paid ($)</t>
  </si>
  <si>
    <t xml:space="preserve">Example: credit card</t>
  </si>
  <si>
    <t xml:space="preserve">Totals</t>
  </si>
  <si>
    <t xml:space="preserve">Tip: list debts by APR, highest first (avalanche) or by balance, smallest first (snowball). Put any extra money on the first one and keep paying the minimum on the rest.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</si>
</sst>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"/>
    <numFmt numFmtId="167" formatCode="0"/>
    <numFmt numFmtId="168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24301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555555"/>
      <rgbColor rgb="FF2430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48"/>
  </cols>
  <sheetData>
    <row r="1" customFormat="false" ht="17.35" hidden="false" customHeight="false" outlineLevel="0" collapsed="false">
      <c r="A1" s="1" t="s">
        <v>14</v>
      </c>
    </row>
    <row r="3" customFormat="false" ht="15" hidden="false" customHeight="false" outlineLevel="0" collapsed="false">
      <c r="A3" s="3" t="s">
        <v>15</v>
      </c>
      <c r="B3" s="4" t="n">
        <v>4735</v>
      </c>
      <c r="C3" s="5" t="s">
        <v>16</v>
      </c>
    </row>
    <row r="5" customFormat="false" ht="31.5" hidden="false" customHeight="true" outlineLevel="0" collapsed="false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</row>
    <row r="6" customFormat="false" ht="15" hidden="false" customHeight="false" outlineLevel="0" collapsed="false">
      <c r="A6" s="7" t="s">
        <v>23</v>
      </c>
      <c r="B6" s="4" t="n">
        <v>1500</v>
      </c>
      <c r="C6" s="4"/>
      <c r="D6" s="8" t="str">
        <f aca="false">IF(C6="","",C6-B6)</f>
        <v/>
      </c>
      <c r="E6" s="9" t="n">
        <f aca="false">IF($B$3&gt;0,B6/$B$3,0)</f>
        <v>0.316789862724393</v>
      </c>
      <c r="F6" s="10" t="s">
        <v>24</v>
      </c>
    </row>
    <row r="7" customFormat="false" ht="15" hidden="false" customHeight="false" outlineLevel="0" collapsed="false">
      <c r="A7" s="7" t="s">
        <v>25</v>
      </c>
      <c r="B7" s="4" t="n">
        <v>300</v>
      </c>
      <c r="C7" s="4"/>
      <c r="D7" s="8" t="str">
        <f aca="false">IF(C7="","",C7-B7)</f>
        <v/>
      </c>
      <c r="E7" s="9" t="n">
        <f aca="false">IF($B$3&gt;0,B7/$B$3,0)</f>
        <v>0.0633579725448786</v>
      </c>
      <c r="F7" s="10"/>
    </row>
    <row r="8" customFormat="false" ht="15" hidden="false" customHeight="false" outlineLevel="0" collapsed="false">
      <c r="A8" s="7" t="s">
        <v>26</v>
      </c>
      <c r="B8" s="4" t="n">
        <v>450</v>
      </c>
      <c r="C8" s="4"/>
      <c r="D8" s="8" t="str">
        <f aca="false">IF(C8="","",C8-B8)</f>
        <v/>
      </c>
      <c r="E8" s="9" t="n">
        <f aca="false">IF($B$3&gt;0,B8/$B$3,0)</f>
        <v>0.0950369588173178</v>
      </c>
      <c r="F8" s="10"/>
    </row>
    <row r="9" customFormat="false" ht="15" hidden="false" customHeight="false" outlineLevel="0" collapsed="false">
      <c r="A9" s="7" t="s">
        <v>27</v>
      </c>
      <c r="B9" s="4" t="n">
        <v>750</v>
      </c>
      <c r="C9" s="4"/>
      <c r="D9" s="8" t="str">
        <f aca="false">IF(C9="","",C9-B9)</f>
        <v/>
      </c>
      <c r="E9" s="9" t="n">
        <f aca="false">IF($B$3&gt;0,B9/$B$3,0)</f>
        <v>0.158394931362196</v>
      </c>
      <c r="F9" s="10" t="s">
        <v>28</v>
      </c>
    </row>
    <row r="10" customFormat="false" ht="15" hidden="false" customHeight="false" outlineLevel="0" collapsed="false">
      <c r="A10" s="7" t="s">
        <v>29</v>
      </c>
      <c r="B10" s="4" t="n">
        <v>100</v>
      </c>
      <c r="C10" s="4"/>
      <c r="D10" s="8" t="str">
        <f aca="false">IF(C10="","",C10-B10)</f>
        <v/>
      </c>
      <c r="E10" s="9" t="n">
        <f aca="false">IF($B$3&gt;0,B10/$B$3,0)</f>
        <v>0.0211193241816262</v>
      </c>
      <c r="F10" s="10" t="s">
        <v>30</v>
      </c>
    </row>
    <row r="11" customFormat="false" ht="15" hidden="false" customHeight="false" outlineLevel="0" collapsed="false">
      <c r="A11" s="7" t="s">
        <v>31</v>
      </c>
      <c r="B11" s="4" t="n">
        <v>300</v>
      </c>
      <c r="C11" s="4"/>
      <c r="D11" s="8" t="str">
        <f aca="false">IF(C11="","",C11-B11)</f>
        <v/>
      </c>
      <c r="E11" s="9" t="n">
        <f aca="false">IF($B$3&gt;0,B11/$B$3,0)</f>
        <v>0.0633579725448786</v>
      </c>
      <c r="F11" s="10" t="s">
        <v>32</v>
      </c>
    </row>
    <row r="12" customFormat="false" ht="15" hidden="false" customHeight="false" outlineLevel="0" collapsed="false">
      <c r="A12" s="7" t="s">
        <v>33</v>
      </c>
      <c r="B12" s="4" t="n">
        <v>500</v>
      </c>
      <c r="C12" s="4"/>
      <c r="D12" s="8" t="str">
        <f aca="false">IF(C12="","",C12-B12)</f>
        <v/>
      </c>
      <c r="E12" s="9" t="n">
        <f aca="false">IF($B$3&gt;0,B12/$B$3,0)</f>
        <v>0.105596620908131</v>
      </c>
      <c r="F12" s="10" t="s">
        <v>34</v>
      </c>
    </row>
    <row r="13" customFormat="false" ht="15" hidden="false" customHeight="false" outlineLevel="0" collapsed="false">
      <c r="A13" s="7" t="s">
        <v>35</v>
      </c>
      <c r="B13" s="4" t="n">
        <v>400</v>
      </c>
      <c r="C13" s="4"/>
      <c r="D13" s="8" t="str">
        <f aca="false">IF(C13="","",C13-B13)</f>
        <v/>
      </c>
      <c r="E13" s="9" t="n">
        <f aca="false">IF($B$3&gt;0,B13/$B$3,0)</f>
        <v>0.0844772967265048</v>
      </c>
      <c r="F13" s="10"/>
    </row>
    <row r="14" customFormat="false" ht="15" hidden="false" customHeight="false" outlineLevel="0" collapsed="false">
      <c r="A14" s="7" t="s">
        <v>36</v>
      </c>
      <c r="B14" s="4" t="n">
        <v>250</v>
      </c>
      <c r="C14" s="4"/>
      <c r="D14" s="8" t="str">
        <f aca="false">IF(C14="","",C14-B14)</f>
        <v/>
      </c>
      <c r="E14" s="9" t="n">
        <f aca="false">IF($B$3&gt;0,B14/$B$3,0)</f>
        <v>0.0527983104540655</v>
      </c>
      <c r="F14" s="10"/>
    </row>
    <row r="15" customFormat="false" ht="15" hidden="false" customHeight="false" outlineLevel="0" collapsed="false">
      <c r="A15" s="7" t="s">
        <v>37</v>
      </c>
      <c r="B15" s="4" t="n">
        <v>150</v>
      </c>
      <c r="C15" s="4"/>
      <c r="D15" s="8" t="str">
        <f aca="false">IF(C15="","",C15-B15)</f>
        <v/>
      </c>
      <c r="E15" s="9" t="n">
        <f aca="false">IF($B$3&gt;0,B15/$B$3,0)</f>
        <v>0.0316789862724393</v>
      </c>
      <c r="F15" s="10" t="s">
        <v>38</v>
      </c>
    </row>
    <row r="16" customFormat="false" ht="15" hidden="false" customHeight="false" outlineLevel="0" collapsed="false">
      <c r="A16" s="11" t="s">
        <v>39</v>
      </c>
      <c r="B16" s="12" t="n">
        <f aca="false">SUM(B6:B15)</f>
        <v>4700</v>
      </c>
      <c r="C16" s="12" t="str">
        <f aca="false">IF(COUNT(C6:C15)=0,"",SUM(C6:C15))</f>
        <v/>
      </c>
      <c r="D16" s="12" t="str">
        <f aca="false">IF(C16="","",C16-B16)</f>
        <v/>
      </c>
      <c r="E16" s="13" t="n">
        <f aca="false">IF($B$3&gt;0,B16/$B$3,0)</f>
        <v>0.992608236536431</v>
      </c>
      <c r="F16" s="11"/>
    </row>
    <row r="18" customFormat="false" ht="15" hidden="false" customHeight="false" outlineLevel="0" collapsed="false">
      <c r="A18" s="3" t="s">
        <v>40</v>
      </c>
      <c r="B18" s="12" t="n">
        <f aca="false">B3-B16</f>
        <v>35</v>
      </c>
      <c r="C18" s="5" t="s">
        <v>41</v>
      </c>
    </row>
    <row r="19" customFormat="false" ht="15" hidden="false" customHeight="false" outlineLevel="0" collapsed="false">
      <c r="A19" s="2" t="s">
        <v>42</v>
      </c>
      <c r="B19" s="14" t="n">
        <f aca="false">IF($B$3&gt;0,B6/$B$3,0)</f>
        <v>0.316789862724393</v>
      </c>
    </row>
    <row r="20" customFormat="false" ht="15" hidden="false" customHeight="false" outlineLevel="0" collapsed="false">
      <c r="A20" s="2" t="s">
        <v>43</v>
      </c>
      <c r="B20" s="14" t="n">
        <f aca="false">IF($B$3&gt;0,B9/$B$3,0)</f>
        <v>0.158394931362196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9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" t="s">
        <v>44</v>
      </c>
    </row>
    <row r="2" customFormat="false" ht="15" hidden="false" customHeight="false" outlineLevel="0" collapsed="false">
      <c r="A2" s="5" t="s">
        <v>45</v>
      </c>
    </row>
    <row r="4" customFormat="false" ht="31.5" hidden="false" customHeight="true" outlineLevel="0" collapsed="false">
      <c r="A4" s="6" t="s">
        <v>46</v>
      </c>
      <c r="B4" s="6" t="s">
        <v>47</v>
      </c>
      <c r="C4" s="6" t="s">
        <v>48</v>
      </c>
      <c r="D4" s="6" t="s">
        <v>49</v>
      </c>
      <c r="E4" s="6" t="s">
        <v>50</v>
      </c>
      <c r="F4" s="6" t="s">
        <v>51</v>
      </c>
      <c r="G4" s="6" t="s">
        <v>52</v>
      </c>
      <c r="H4" s="6" t="s">
        <v>53</v>
      </c>
    </row>
    <row r="5" customFormat="false" ht="15" hidden="false" customHeight="false" outlineLevel="0" collapsed="false">
      <c r="A5" s="15" t="s">
        <v>54</v>
      </c>
      <c r="B5" s="4" t="n">
        <v>10000</v>
      </c>
      <c r="C5" s="16" t="n">
        <v>0.22</v>
      </c>
      <c r="D5" s="4" t="n">
        <v>300</v>
      </c>
      <c r="E5" s="17" t="n">
        <f aca="false">IF(OR(B5="",C5="",D5=""),"",IF(D5&lt;=B5*C5/12,"Payment too low",ROUNDUP(NPER(C5/12,-D5,B5),0)))</f>
        <v>52</v>
      </c>
      <c r="F5" s="18" t="n">
        <f aca="false">IF(ISNUMBER(E5),E5/12,"")</f>
        <v>4.33333333333333</v>
      </c>
      <c r="G5" s="8" t="n">
        <f aca="false">IF(ISNUMBER(E5),D5*NPER(C5/12,-D5,B5)-B5,"")</f>
        <v>5596.06661214435</v>
      </c>
      <c r="H5" s="8" t="n">
        <f aca="false">IF(ISNUMBER(E5),B5+G5,"")</f>
        <v>15596.0666121444</v>
      </c>
    </row>
    <row r="6" customFormat="false" ht="15" hidden="false" customHeight="false" outlineLevel="0" collapsed="false">
      <c r="A6" s="15"/>
      <c r="B6" s="4"/>
      <c r="C6" s="16"/>
      <c r="D6" s="4"/>
      <c r="E6" s="17" t="str">
        <f aca="false">IF(OR(B6="",C6="",D6=""),"",IF(D6&lt;=B6*C6/12,"Payment too low",ROUNDUP(NPER(C6/12,-D6,B6),0)))</f>
        <v/>
      </c>
      <c r="F6" s="18" t="str">
        <f aca="false">IF(ISNUMBER(E6),E6/12,"")</f>
        <v/>
      </c>
      <c r="G6" s="8" t="str">
        <f aca="false">IF(ISNUMBER(E6),D6*NPER(C6/12,-D6,B6)-B6,"")</f>
        <v/>
      </c>
      <c r="H6" s="8" t="str">
        <f aca="false">IF(ISNUMBER(E6),B6+G6,"")</f>
        <v/>
      </c>
    </row>
    <row r="7" customFormat="false" ht="15" hidden="false" customHeight="false" outlineLevel="0" collapsed="false">
      <c r="A7" s="15"/>
      <c r="B7" s="4"/>
      <c r="C7" s="16"/>
      <c r="D7" s="4"/>
      <c r="E7" s="17" t="str">
        <f aca="false">IF(OR(B7="",C7="",D7=""),"",IF(D7&lt;=B7*C7/12,"Payment too low",ROUNDUP(NPER(C7/12,-D7,B7),0)))</f>
        <v/>
      </c>
      <c r="F7" s="18" t="str">
        <f aca="false">IF(ISNUMBER(E7),E7/12,"")</f>
        <v/>
      </c>
      <c r="G7" s="8" t="str">
        <f aca="false">IF(ISNUMBER(E7),D7*NPER(C7/12,-D7,B7)-B7,"")</f>
        <v/>
      </c>
      <c r="H7" s="8" t="str">
        <f aca="false">IF(ISNUMBER(E7),B7+G7,"")</f>
        <v/>
      </c>
    </row>
    <row r="8" customFormat="false" ht="15" hidden="false" customHeight="false" outlineLevel="0" collapsed="false">
      <c r="A8" s="15"/>
      <c r="B8" s="4"/>
      <c r="C8" s="16"/>
      <c r="D8" s="4"/>
      <c r="E8" s="17" t="str">
        <f aca="false">IF(OR(B8="",C8="",D8=""),"",IF(D8&lt;=B8*C8/12,"Payment too low",ROUNDUP(NPER(C8/12,-D8,B8),0)))</f>
        <v/>
      </c>
      <c r="F8" s="18" t="str">
        <f aca="false">IF(ISNUMBER(E8),E8/12,"")</f>
        <v/>
      </c>
      <c r="G8" s="8" t="str">
        <f aca="false">IF(ISNUMBER(E8),D8*NPER(C8/12,-D8,B8)-B8,"")</f>
        <v/>
      </c>
      <c r="H8" s="8" t="str">
        <f aca="false">IF(ISNUMBER(E8),B8+G8,"")</f>
        <v/>
      </c>
    </row>
    <row r="9" customFormat="false" ht="15" hidden="false" customHeight="false" outlineLevel="0" collapsed="false">
      <c r="A9" s="15"/>
      <c r="B9" s="4"/>
      <c r="C9" s="16"/>
      <c r="D9" s="4"/>
      <c r="E9" s="17" t="str">
        <f aca="false">IF(OR(B9="",C9="",D9=""),"",IF(D9&lt;=B9*C9/12,"Payment too low",ROUNDUP(NPER(C9/12,-D9,B9),0)))</f>
        <v/>
      </c>
      <c r="F9" s="18" t="str">
        <f aca="false">IF(ISNUMBER(E9),E9/12,"")</f>
        <v/>
      </c>
      <c r="G9" s="8" t="str">
        <f aca="false">IF(ISNUMBER(E9),D9*NPER(C9/12,-D9,B9)-B9,"")</f>
        <v/>
      </c>
      <c r="H9" s="8" t="str">
        <f aca="false">IF(ISNUMBER(E9),B9+G9,"")</f>
        <v/>
      </c>
    </row>
    <row r="10" customFormat="false" ht="15" hidden="false" customHeight="false" outlineLevel="0" collapsed="false">
      <c r="A10" s="15"/>
      <c r="B10" s="4"/>
      <c r="C10" s="16"/>
      <c r="D10" s="4"/>
      <c r="E10" s="17" t="str">
        <f aca="false">IF(OR(B10="",C10="",D10=""),"",IF(D10&lt;=B10*C10/12,"Payment too low",ROUNDUP(NPER(C10/12,-D10,B10),0)))</f>
        <v/>
      </c>
      <c r="F10" s="18" t="str">
        <f aca="false">IF(ISNUMBER(E10),E10/12,"")</f>
        <v/>
      </c>
      <c r="G10" s="8" t="str">
        <f aca="false">IF(ISNUMBER(E10),D10*NPER(C10/12,-D10,B10)-B10,"")</f>
        <v/>
      </c>
      <c r="H10" s="8" t="str">
        <f aca="false">IF(ISNUMBER(E10),B10+G10,"")</f>
        <v/>
      </c>
    </row>
    <row r="11" customFormat="false" ht="15" hidden="false" customHeight="false" outlineLevel="0" collapsed="false">
      <c r="A11" s="15"/>
      <c r="B11" s="4"/>
      <c r="C11" s="16"/>
      <c r="D11" s="4"/>
      <c r="E11" s="17" t="str">
        <f aca="false">IF(OR(B11="",C11="",D11=""),"",IF(D11&lt;=B11*C11/12,"Payment too low",ROUNDUP(NPER(C11/12,-D11,B11),0)))</f>
        <v/>
      </c>
      <c r="F11" s="18" t="str">
        <f aca="false">IF(ISNUMBER(E11),E11/12,"")</f>
        <v/>
      </c>
      <c r="G11" s="8" t="str">
        <f aca="false">IF(ISNUMBER(E11),D11*NPER(C11/12,-D11,B11)-B11,"")</f>
        <v/>
      </c>
      <c r="H11" s="8" t="str">
        <f aca="false">IF(ISNUMBER(E11),B11+G11,"")</f>
        <v/>
      </c>
    </row>
    <row r="12" customFormat="false" ht="15" hidden="false" customHeight="false" outlineLevel="0" collapsed="false">
      <c r="A12" s="15"/>
      <c r="B12" s="4"/>
      <c r="C12" s="16"/>
      <c r="D12" s="4"/>
      <c r="E12" s="17" t="str">
        <f aca="false">IF(OR(B12="",C12="",D12=""),"",IF(D12&lt;=B12*C12/12,"Payment too low",ROUNDUP(NPER(C12/12,-D12,B12),0)))</f>
        <v/>
      </c>
      <c r="F12" s="18" t="str">
        <f aca="false">IF(ISNUMBER(E12),E12/12,"")</f>
        <v/>
      </c>
      <c r="G12" s="8" t="str">
        <f aca="false">IF(ISNUMBER(E12),D12*NPER(C12/12,-D12,B12)-B12,"")</f>
        <v/>
      </c>
      <c r="H12" s="8" t="str">
        <f aca="false">IF(ISNUMBER(E12),B12+G12,"")</f>
        <v/>
      </c>
    </row>
    <row r="14" customFormat="false" ht="15" hidden="false" customHeight="false" outlineLevel="0" collapsed="false">
      <c r="A14" s="11" t="s">
        <v>55</v>
      </c>
      <c r="B14" s="12" t="n">
        <f aca="false">SUM(B5:B12)</f>
        <v>10000</v>
      </c>
      <c r="C14" s="11"/>
      <c r="D14" s="12" t="n">
        <f aca="false">SUM(D5:D12)</f>
        <v>300</v>
      </c>
      <c r="E14" s="11"/>
      <c r="F14" s="11"/>
      <c r="G14" s="12" t="n">
        <f aca="false">SUM(G5:G12)</f>
        <v>5596.06661214435</v>
      </c>
      <c r="H14" s="12" t="n">
        <f aca="false">SUM(H5:H12)</f>
        <v>15596.0666121444</v>
      </c>
    </row>
    <row r="16" customFormat="false" ht="15" hidden="false" customHeight="false" outlineLevel="0" collapsed="false">
      <c r="A16" s="19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2026-10-17T15:19:57Z</dcterms:created>
  <dc:creator>openpyxl</dc:creator>
  <dc:description/>
  <dc:language>en-US</dc:language>
  <cp:lastModifiedBy/>
  <dcterms:modified xsi:type="dcterms:W3CDTF">2026-10-17T15:19:57Z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